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 SERVEIS GENERALS\000 SERVEIS ANY 2025\1101435534 Manteniment i evolució software central DPO\1-PDN\"/>
    </mc:Choice>
  </mc:AlternateContent>
  <workbookProtection workbookAlgorithmName="SHA-512" workbookHashValue="6adtpo+PayZONo8CRTZfmQr3jcJ5BBQmI7G1fGnMl9HUnnXazTtXTxcWs7jeRrYs7a0ctiYsbz9B94KY+dPlwQ==" workbookSaltValue="fKp89ullhGgKq93itfunDA==" workbookSpinCount="100000" lockStructure="1"/>
  <bookViews>
    <workbookView xWindow="-105" yWindow="-105" windowWidth="20715" windowHeight="13155" tabRatio="435"/>
  </bookViews>
  <sheets>
    <sheet name="Model oferta econ" sheetId="2" r:id="rId1"/>
  </sheets>
  <definedNames>
    <definedName name="_xlnm.Print_Area" localSheetId="0">'Model oferta econ'!$B$1:$I$32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" l="1"/>
  <c r="F7" i="2"/>
  <c r="E22" i="2" l="1"/>
  <c r="E23" i="2" s="1"/>
  <c r="F8" i="2" l="1"/>
  <c r="G8" i="2" s="1"/>
  <c r="F9" i="2"/>
  <c r="G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 l="1"/>
  <c r="F23" i="2" s="1"/>
  <c r="G7" i="2"/>
  <c r="G22" i="2" s="1"/>
  <c r="G23" i="2" s="1"/>
  <c r="H8" i="2" l="1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I7" i="2" l="1"/>
  <c r="I22" i="2" s="1"/>
  <c r="I23" i="2" s="1"/>
  <c r="H22" i="2"/>
  <c r="H23" i="2" s="1"/>
</calcChain>
</file>

<file path=xl/sharedStrings.xml><?xml version="1.0" encoding="utf-8"?>
<sst xmlns="http://schemas.openxmlformats.org/spreadsheetml/2006/main" count="69" uniqueCount="41">
  <si>
    <t>Perfil</t>
  </si>
  <si>
    <t>Tarifa</t>
  </si>
  <si>
    <t>tarifa perfil</t>
  </si>
  <si>
    <t>ANP PHP</t>
  </si>
  <si>
    <t>Nivell 2</t>
  </si>
  <si>
    <t>Nivell 1</t>
  </si>
  <si>
    <t>PRG PHP</t>
  </si>
  <si>
    <t>PWPLAT</t>
  </si>
  <si>
    <t>Nivell 3</t>
  </si>
  <si>
    <t>Nivell 4</t>
  </si>
  <si>
    <t>INT ENSEMBLE</t>
  </si>
  <si>
    <t>ANP .NET</t>
  </si>
  <si>
    <t>ANP JAVA</t>
  </si>
  <si>
    <t>PRG JAVA</t>
  </si>
  <si>
    <t>PWBI</t>
  </si>
  <si>
    <t>TSIS</t>
  </si>
  <si>
    <t>CONS</t>
  </si>
  <si>
    <t>CP</t>
  </si>
  <si>
    <t>DS</t>
  </si>
  <si>
    <t>Oferta total anual (sense IVA)</t>
  </si>
  <si>
    <t>Oferta total anual (amb IVA)</t>
  </si>
  <si>
    <t>Preus màxims per hora</t>
  </si>
  <si>
    <t>Presentació oferta per hora</t>
  </si>
  <si>
    <t>Model oferta econòmica. Contractació del servei de  manteniment i desenvolupament dels aplicatius informàtics de ICS</t>
  </si>
  <si>
    <t>Director de servei</t>
  </si>
  <si>
    <t>TOTAL OFERTA (4 mesos)</t>
  </si>
  <si>
    <t>Import màxim (sense IVA)</t>
  </si>
  <si>
    <t>Import màxim (amb IVA)</t>
  </si>
  <si>
    <t>Caldrà omplir les caselles marcades en color VERD. La resta de caselles s'actualitzaran automàticament:</t>
  </si>
  <si>
    <t>Hores anuals
(12 mesos)</t>
  </si>
  <si>
    <t>TOTAL OFERTA ANUAL (12 mesos)</t>
  </si>
  <si>
    <t>Cap projectes</t>
  </si>
  <si>
    <t>Consultor de processos</t>
  </si>
  <si>
    <t>Tècnic de sistemes</t>
  </si>
  <si>
    <t>Tècnic de PowerBI</t>
  </si>
  <si>
    <t>Analista programador JAVA</t>
  </si>
  <si>
    <t>Analista programador ANP.NET</t>
  </si>
  <si>
    <t>Tècnic Integrador ensemble</t>
  </si>
  <si>
    <t>Analista programador PowerPlatform</t>
  </si>
  <si>
    <t>Analista programador PHP</t>
  </si>
  <si>
    <t>Codi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</si>
</sst>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DD7EE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/>
    <xf numFmtId="0" fontId="3" fillId="0" borderId="1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2" fillId="2" borderId="1" xfId="0" applyFont="1" applyFill="1" applyBorder="1" applyAlignment="1">
      <alignment vertical="center" wrapText="1"/>
    </xf>
    <xf numFmtId="164" fontId="0" fillId="0" borderId="1" xfId="0" applyNumberFormat="1" applyFill="1" applyBorder="1" applyAlignment="1"/>
    <xf numFmtId="164" fontId="0" fillId="3" borderId="1" xfId="0" applyNumberFormat="1" applyFill="1" applyBorder="1" applyAlignment="1"/>
    <xf numFmtId="164" fontId="0" fillId="4" borderId="1" xfId="0" applyNumberFormat="1" applyFill="1" applyBorder="1" applyProtection="1">
      <protection locked="0"/>
    </xf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9525</xdr:rowOff>
    </xdr:from>
    <xdr:to>
      <xdr:col>2</xdr:col>
      <xdr:colOff>455930</xdr:colOff>
      <xdr:row>2</xdr:row>
      <xdr:rowOff>184150</xdr:rowOff>
    </xdr:to>
    <xdr:pic>
      <xdr:nvPicPr>
        <xdr:cNvPr id="3" name="Imat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00025"/>
          <a:ext cx="1417955" cy="365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I31"/>
  <sheetViews>
    <sheetView tabSelected="1" workbookViewId="0">
      <selection activeCell="C3" sqref="C3"/>
    </sheetView>
  </sheetViews>
  <sheetFormatPr baseColWidth="10" defaultColWidth="8.85546875" defaultRowHeight="15" x14ac:dyDescent="0.25"/>
  <cols>
    <col min="1" max="1" width="4.7109375" customWidth="1"/>
    <col min="2" max="2" width="15.85546875" customWidth="1"/>
    <col min="3" max="3" width="38" customWidth="1"/>
    <col min="4" max="4" width="27.28515625" customWidth="1"/>
    <col min="5" max="9" width="13.85546875" customWidth="1"/>
    <col min="10" max="11" width="7.140625" customWidth="1"/>
    <col min="12" max="12" width="12.140625" bestFit="1" customWidth="1"/>
    <col min="13" max="13" width="25.42578125" bestFit="1" customWidth="1"/>
    <col min="14" max="14" width="17.42578125" bestFit="1" customWidth="1"/>
    <col min="15" max="15" width="14.5703125" customWidth="1"/>
  </cols>
  <sheetData>
    <row r="4" spans="2:9" x14ac:dyDescent="0.25">
      <c r="C4" s="1" t="s">
        <v>23</v>
      </c>
    </row>
    <row r="5" spans="2:9" x14ac:dyDescent="0.25">
      <c r="C5" s="10"/>
    </row>
    <row r="6" spans="2:9" ht="45" x14ac:dyDescent="0.25">
      <c r="B6" s="6" t="s">
        <v>40</v>
      </c>
      <c r="C6" s="6" t="s">
        <v>0</v>
      </c>
      <c r="D6" s="6" t="s">
        <v>1</v>
      </c>
      <c r="E6" s="6" t="s">
        <v>29</v>
      </c>
      <c r="F6" s="6" t="s">
        <v>26</v>
      </c>
      <c r="G6" s="6" t="s">
        <v>27</v>
      </c>
      <c r="H6" s="6" t="s">
        <v>19</v>
      </c>
      <c r="I6" s="6" t="s">
        <v>20</v>
      </c>
    </row>
    <row r="7" spans="2:9" x14ac:dyDescent="0.25">
      <c r="B7" s="9" t="s">
        <v>3</v>
      </c>
      <c r="C7" s="9" t="s">
        <v>39</v>
      </c>
      <c r="D7" s="17" t="s">
        <v>4</v>
      </c>
      <c r="E7" s="9">
        <v>100</v>
      </c>
      <c r="F7" s="12">
        <f>E7*(VLOOKUP(D7,F$28:G$31,2))</f>
        <v>5200</v>
      </c>
      <c r="G7" s="12">
        <f>+F7*1.21</f>
        <v>6292</v>
      </c>
      <c r="H7" s="12">
        <f>E7*(VLOOKUP(D7,C$28:D$31,2))</f>
        <v>0</v>
      </c>
      <c r="I7" s="12">
        <f>+H7*1.21</f>
        <v>0</v>
      </c>
    </row>
    <row r="8" spans="2:9" x14ac:dyDescent="0.25">
      <c r="B8" s="9" t="s">
        <v>6</v>
      </c>
      <c r="C8" s="9" t="s">
        <v>39</v>
      </c>
      <c r="D8" s="17" t="s">
        <v>5</v>
      </c>
      <c r="E8" s="9">
        <v>100</v>
      </c>
      <c r="F8" s="12">
        <f>E8*(VLOOKUP(D8,F$28:G$31,2))</f>
        <v>4200</v>
      </c>
      <c r="G8" s="12">
        <f t="shared" ref="G8:G21" si="0">+F8*1.21</f>
        <v>5082</v>
      </c>
      <c r="H8" s="12">
        <f>E8*(VLOOKUP(D8,C$28:D$31,2))</f>
        <v>0</v>
      </c>
      <c r="I8" s="12">
        <f t="shared" ref="I8:I21" si="1">+H8*1.21</f>
        <v>0</v>
      </c>
    </row>
    <row r="9" spans="2:9" x14ac:dyDescent="0.25">
      <c r="B9" s="9" t="s">
        <v>7</v>
      </c>
      <c r="C9" s="9" t="s">
        <v>38</v>
      </c>
      <c r="D9" s="17" t="s">
        <v>4</v>
      </c>
      <c r="E9" s="9">
        <v>100</v>
      </c>
      <c r="F9" s="12">
        <f>E9*(VLOOKUP(D9,F$28:G$31,2))</f>
        <v>5200</v>
      </c>
      <c r="G9" s="12">
        <f t="shared" si="0"/>
        <v>6292</v>
      </c>
      <c r="H9" s="12">
        <f>E9*(VLOOKUP(D9,C$28:D$31,2))</f>
        <v>0</v>
      </c>
      <c r="I9" s="12">
        <f t="shared" si="1"/>
        <v>0</v>
      </c>
    </row>
    <row r="10" spans="2:9" x14ac:dyDescent="0.25">
      <c r="B10" s="9" t="s">
        <v>7</v>
      </c>
      <c r="C10" s="9" t="s">
        <v>38</v>
      </c>
      <c r="D10" s="17" t="s">
        <v>4</v>
      </c>
      <c r="E10" s="9">
        <v>100</v>
      </c>
      <c r="F10" s="12">
        <f>E10*(VLOOKUP(D10,F$28:G$31,2))</f>
        <v>5200</v>
      </c>
      <c r="G10" s="12">
        <f t="shared" si="0"/>
        <v>6292</v>
      </c>
      <c r="H10" s="12">
        <f>E10*(VLOOKUP(D10,C$28:D$31,2))</f>
        <v>0</v>
      </c>
      <c r="I10" s="12">
        <f t="shared" si="1"/>
        <v>0</v>
      </c>
    </row>
    <row r="11" spans="2:9" x14ac:dyDescent="0.25">
      <c r="B11" s="9" t="s">
        <v>10</v>
      </c>
      <c r="C11" s="9" t="s">
        <v>37</v>
      </c>
      <c r="D11" s="17" t="s">
        <v>8</v>
      </c>
      <c r="E11" s="9">
        <v>100</v>
      </c>
      <c r="F11" s="12">
        <f>E11*(VLOOKUP(D11,F$28:G$31,2))</f>
        <v>6700</v>
      </c>
      <c r="G11" s="12">
        <f t="shared" si="0"/>
        <v>8107</v>
      </c>
      <c r="H11" s="12">
        <f>E11*(VLOOKUP(D11,C$28:D$31,2))</f>
        <v>0</v>
      </c>
      <c r="I11" s="12">
        <f t="shared" si="1"/>
        <v>0</v>
      </c>
    </row>
    <row r="12" spans="2:9" x14ac:dyDescent="0.25">
      <c r="B12" s="9" t="s">
        <v>10</v>
      </c>
      <c r="C12" s="9" t="s">
        <v>37</v>
      </c>
      <c r="D12" s="17" t="s">
        <v>8</v>
      </c>
      <c r="E12" s="9">
        <v>100</v>
      </c>
      <c r="F12" s="12">
        <f>E12*(VLOOKUP(D12,F$28:G$31,2))</f>
        <v>6700</v>
      </c>
      <c r="G12" s="12">
        <f t="shared" si="0"/>
        <v>8107</v>
      </c>
      <c r="H12" s="12">
        <f>E12*(VLOOKUP(D12,C$28:D$31,2))</f>
        <v>0</v>
      </c>
      <c r="I12" s="12">
        <f t="shared" si="1"/>
        <v>0</v>
      </c>
    </row>
    <row r="13" spans="2:9" x14ac:dyDescent="0.25">
      <c r="B13" s="9" t="s">
        <v>11</v>
      </c>
      <c r="C13" s="9" t="s">
        <v>36</v>
      </c>
      <c r="D13" s="17" t="s">
        <v>4</v>
      </c>
      <c r="E13" s="9">
        <v>100</v>
      </c>
      <c r="F13" s="12">
        <f>E13*(VLOOKUP(D13,F$28:G$31,2))</f>
        <v>5200</v>
      </c>
      <c r="G13" s="12">
        <f t="shared" si="0"/>
        <v>6292</v>
      </c>
      <c r="H13" s="12">
        <f>E13*(VLOOKUP(D13,C$28:D$31,2))</f>
        <v>0</v>
      </c>
      <c r="I13" s="12">
        <f t="shared" si="1"/>
        <v>0</v>
      </c>
    </row>
    <row r="14" spans="2:9" x14ac:dyDescent="0.25">
      <c r="B14" s="9" t="s">
        <v>11</v>
      </c>
      <c r="C14" s="9" t="s">
        <v>36</v>
      </c>
      <c r="D14" s="17" t="s">
        <v>4</v>
      </c>
      <c r="E14" s="9">
        <v>100</v>
      </c>
      <c r="F14" s="12">
        <f>E14*(VLOOKUP(D14,F$28:G$31,2))</f>
        <v>5200</v>
      </c>
      <c r="G14" s="12">
        <f t="shared" si="0"/>
        <v>6292</v>
      </c>
      <c r="H14" s="12">
        <f>E14*(VLOOKUP(D14,C$28:D$31,2))</f>
        <v>0</v>
      </c>
      <c r="I14" s="12">
        <f t="shared" si="1"/>
        <v>0</v>
      </c>
    </row>
    <row r="15" spans="2:9" x14ac:dyDescent="0.25">
      <c r="B15" s="9" t="s">
        <v>12</v>
      </c>
      <c r="C15" s="9" t="s">
        <v>35</v>
      </c>
      <c r="D15" s="17" t="s">
        <v>4</v>
      </c>
      <c r="E15" s="9">
        <v>100</v>
      </c>
      <c r="F15" s="12">
        <f>E15*(VLOOKUP(D15,F$28:G$31,2))</f>
        <v>5200</v>
      </c>
      <c r="G15" s="12">
        <f t="shared" si="0"/>
        <v>6292</v>
      </c>
      <c r="H15" s="12">
        <f>E15*(VLOOKUP(D15,C$28:D$31,2))</f>
        <v>0</v>
      </c>
      <c r="I15" s="12">
        <f t="shared" si="1"/>
        <v>0</v>
      </c>
    </row>
    <row r="16" spans="2:9" x14ac:dyDescent="0.25">
      <c r="B16" s="9" t="s">
        <v>13</v>
      </c>
      <c r="C16" s="9" t="s">
        <v>35</v>
      </c>
      <c r="D16" s="17" t="s">
        <v>5</v>
      </c>
      <c r="E16" s="9">
        <v>100</v>
      </c>
      <c r="F16" s="12">
        <f>E16*(VLOOKUP(D16,F$28:G$31,2))</f>
        <v>4200</v>
      </c>
      <c r="G16" s="12">
        <f t="shared" si="0"/>
        <v>5082</v>
      </c>
      <c r="H16" s="12">
        <f>E16*(VLOOKUP(D16,C$28:D$31,2))</f>
        <v>0</v>
      </c>
      <c r="I16" s="12">
        <f t="shared" si="1"/>
        <v>0</v>
      </c>
    </row>
    <row r="17" spans="2:9" x14ac:dyDescent="0.25">
      <c r="B17" s="9" t="s">
        <v>14</v>
      </c>
      <c r="C17" s="9" t="s">
        <v>34</v>
      </c>
      <c r="D17" s="17" t="s">
        <v>8</v>
      </c>
      <c r="E17" s="9">
        <v>100</v>
      </c>
      <c r="F17" s="12">
        <f>E17*(VLOOKUP(D17,F$28:G$31,2))</f>
        <v>6700</v>
      </c>
      <c r="G17" s="12">
        <f t="shared" si="0"/>
        <v>8107</v>
      </c>
      <c r="H17" s="12">
        <f>E17*(VLOOKUP(D17,C$28:D$31,2))</f>
        <v>0</v>
      </c>
      <c r="I17" s="12">
        <f t="shared" si="1"/>
        <v>0</v>
      </c>
    </row>
    <row r="18" spans="2:9" x14ac:dyDescent="0.25">
      <c r="B18" s="9" t="s">
        <v>15</v>
      </c>
      <c r="C18" s="9" t="s">
        <v>33</v>
      </c>
      <c r="D18" s="17" t="s">
        <v>8</v>
      </c>
      <c r="E18" s="9">
        <v>100</v>
      </c>
      <c r="F18" s="12">
        <f>E18*(VLOOKUP(D18,F$28:G$31,2))</f>
        <v>6700</v>
      </c>
      <c r="G18" s="12">
        <f t="shared" si="0"/>
        <v>8107</v>
      </c>
      <c r="H18" s="12">
        <f>E18*(VLOOKUP(D18,C$28:D$31,2))</f>
        <v>0</v>
      </c>
      <c r="I18" s="12">
        <f t="shared" si="1"/>
        <v>0</v>
      </c>
    </row>
    <row r="19" spans="2:9" x14ac:dyDescent="0.25">
      <c r="B19" s="9" t="s">
        <v>16</v>
      </c>
      <c r="C19" s="9" t="s">
        <v>32</v>
      </c>
      <c r="D19" s="17" t="s">
        <v>9</v>
      </c>
      <c r="E19" s="9">
        <v>100</v>
      </c>
      <c r="F19" s="12">
        <f>E19*(VLOOKUP(D19,F$28:G$31,2))</f>
        <v>8800</v>
      </c>
      <c r="G19" s="12">
        <f t="shared" si="0"/>
        <v>10648</v>
      </c>
      <c r="H19" s="12">
        <f>E19*(VLOOKUP(D19,C$28:D$31,2))</f>
        <v>0</v>
      </c>
      <c r="I19" s="12">
        <f t="shared" si="1"/>
        <v>0</v>
      </c>
    </row>
    <row r="20" spans="2:9" x14ac:dyDescent="0.25">
      <c r="B20" s="9" t="s">
        <v>17</v>
      </c>
      <c r="C20" s="9" t="s">
        <v>31</v>
      </c>
      <c r="D20" s="17" t="s">
        <v>8</v>
      </c>
      <c r="E20" s="9">
        <v>100</v>
      </c>
      <c r="F20" s="12">
        <f>E20*(VLOOKUP(D20,F$28:G$31,2))</f>
        <v>6700</v>
      </c>
      <c r="G20" s="12">
        <f t="shared" si="0"/>
        <v>8107</v>
      </c>
      <c r="H20" s="12">
        <f>E20*(VLOOKUP(D20,C$28:D$31,2))</f>
        <v>0</v>
      </c>
      <c r="I20" s="12">
        <f t="shared" si="1"/>
        <v>0</v>
      </c>
    </row>
    <row r="21" spans="2:9" x14ac:dyDescent="0.25">
      <c r="B21" s="9" t="s">
        <v>18</v>
      </c>
      <c r="C21" s="9" t="s">
        <v>24</v>
      </c>
      <c r="D21" s="17" t="s">
        <v>9</v>
      </c>
      <c r="E21" s="9">
        <v>100</v>
      </c>
      <c r="F21" s="12">
        <f>E21*(VLOOKUP(D21,F$28:G$31,2))</f>
        <v>8800</v>
      </c>
      <c r="G21" s="12">
        <f t="shared" si="0"/>
        <v>10648</v>
      </c>
      <c r="H21" s="12">
        <f>E21*(VLOOKUP(D21,C$28:D$31,2))</f>
        <v>0</v>
      </c>
      <c r="I21" s="12">
        <f t="shared" si="1"/>
        <v>0</v>
      </c>
    </row>
    <row r="22" spans="2:9" x14ac:dyDescent="0.25">
      <c r="C22" s="16" t="s">
        <v>30</v>
      </c>
      <c r="D22" s="6"/>
      <c r="E22" s="11">
        <f>SUM(E7:E21)</f>
        <v>1500</v>
      </c>
      <c r="F22" s="13">
        <f>SUM(F7:F21)</f>
        <v>90700</v>
      </c>
      <c r="G22" s="13">
        <f t="shared" ref="G22:I22" si="2">SUM(G7:G21)</f>
        <v>109747</v>
      </c>
      <c r="H22" s="13">
        <f t="shared" si="2"/>
        <v>0</v>
      </c>
      <c r="I22" s="13">
        <f t="shared" si="2"/>
        <v>0</v>
      </c>
    </row>
    <row r="23" spans="2:9" x14ac:dyDescent="0.25">
      <c r="C23" s="16" t="s">
        <v>25</v>
      </c>
      <c r="D23" s="6"/>
      <c r="E23" s="11">
        <f>E22/3</f>
        <v>500</v>
      </c>
      <c r="F23" s="13">
        <f t="shared" ref="F23:I23" si="3">F22/3</f>
        <v>30233.333333333332</v>
      </c>
      <c r="G23" s="13">
        <f t="shared" si="3"/>
        <v>36582.333333333336</v>
      </c>
      <c r="H23" s="13">
        <f t="shared" si="3"/>
        <v>0</v>
      </c>
      <c r="I23" s="13">
        <f t="shared" si="3"/>
        <v>0</v>
      </c>
    </row>
    <row r="25" spans="2:9" x14ac:dyDescent="0.25">
      <c r="C25" s="15" t="s">
        <v>28</v>
      </c>
    </row>
    <row r="27" spans="2:9" x14ac:dyDescent="0.25">
      <c r="C27" s="7" t="s">
        <v>2</v>
      </c>
      <c r="D27" s="7" t="s">
        <v>22</v>
      </c>
      <c r="F27" s="2" t="s">
        <v>2</v>
      </c>
      <c r="G27" s="5" t="s">
        <v>21</v>
      </c>
    </row>
    <row r="28" spans="2:9" x14ac:dyDescent="0.25">
      <c r="C28" s="8" t="s">
        <v>5</v>
      </c>
      <c r="D28" s="14">
        <v>0</v>
      </c>
      <c r="F28" s="3" t="s">
        <v>5</v>
      </c>
      <c r="G28" s="4">
        <v>42</v>
      </c>
    </row>
    <row r="29" spans="2:9" x14ac:dyDescent="0.25">
      <c r="C29" s="8" t="s">
        <v>4</v>
      </c>
      <c r="D29" s="14">
        <v>0</v>
      </c>
      <c r="F29" s="3" t="s">
        <v>4</v>
      </c>
      <c r="G29" s="4">
        <v>52</v>
      </c>
    </row>
    <row r="30" spans="2:9" x14ac:dyDescent="0.25">
      <c r="C30" s="8" t="s">
        <v>8</v>
      </c>
      <c r="D30" s="14">
        <v>0</v>
      </c>
      <c r="F30" s="3" t="s">
        <v>8</v>
      </c>
      <c r="G30" s="4">
        <v>67</v>
      </c>
    </row>
    <row r="31" spans="2:9" x14ac:dyDescent="0.25">
      <c r="C31" s="8" t="s">
        <v>9</v>
      </c>
      <c r="D31" s="14">
        <v>0</v>
      </c>
      <c r="F31" s="3" t="s">
        <v>9</v>
      </c>
      <c r="G31" s="4">
        <v>88</v>
      </c>
    </row>
  </sheetData>
  <sheetProtection algorithmName="SHA-512" hashValue="3AWLrI99VZoGBX/UOQKqobPTlvxQ0nTP0xVwEra+Z1yURpONO6oG1lP+BwC56oClTnxsST5WWaq7bRXnsAml8w==" saltValue="zHLBL0CsW9ehDuP74Yqae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87" orientation="landscape" r:id="rId1"/>
  <ignoredErrors>
    <ignoredError sqref="H8:H21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4A403581C748468D6A57D42FE4C98F" ma:contentTypeVersion="12" ma:contentTypeDescription="Crea un document nou" ma:contentTypeScope="" ma:versionID="a8f6124aa0ce3dd1a00262f610baa0d8">
  <xsd:schema xmlns:xsd="http://www.w3.org/2001/XMLSchema" xmlns:xs="http://www.w3.org/2001/XMLSchema" xmlns:p="http://schemas.microsoft.com/office/2006/metadata/properties" xmlns:ns2="97c51f0e-e52e-49cd-bf2d-e77863d8a600" xmlns:ns3="015fd1ea-3b97-47c8-ab08-5bef2a35a0ac" targetNamespace="http://schemas.microsoft.com/office/2006/metadata/properties" ma:root="true" ma:fieldsID="41660f253a7d0e0a0d4945ba26d9c17a" ns2:_="" ns3:_="">
    <xsd:import namespace="97c51f0e-e52e-49cd-bf2d-e77863d8a600"/>
    <xsd:import namespace="015fd1ea-3b97-47c8-ab08-5bef2a35a0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51f0e-e52e-49cd-bf2d-e77863d8a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5fd1ea-3b97-47c8-ab08-5bef2a35a0a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ccd60ea-8e9c-48c9-a278-45ae297ffd1a}" ma:internalName="TaxCatchAll" ma:showField="CatchAllData" ma:web="015fd1ea-3b97-47c8-ab08-5bef2a35a0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c51f0e-e52e-49cd-bf2d-e77863d8a600">
      <Terms xmlns="http://schemas.microsoft.com/office/infopath/2007/PartnerControls"/>
    </lcf76f155ced4ddcb4097134ff3c332f>
    <TaxCatchAll xmlns="015fd1ea-3b97-47c8-ab08-5bef2a35a0a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ECC707-493A-453B-8268-F8CCDF8DC5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51f0e-e52e-49cd-bf2d-e77863d8a600"/>
    <ds:schemaRef ds:uri="015fd1ea-3b97-47c8-ab08-5bef2a35a0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11AE59-49F7-4E33-8E35-F822FBC771EC}">
  <ds:schemaRefs>
    <ds:schemaRef ds:uri="http://purl.org/dc/elements/1.1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2006/metadata/properties"/>
    <ds:schemaRef ds:uri="97c51f0e-e52e-49cd-bf2d-e77863d8a600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015fd1ea-3b97-47c8-ab08-5bef2a35a0ac"/>
  </ds:schemaRefs>
</ds:datastoreItem>
</file>

<file path=customXml/itemProps3.xml><?xml version="1.0" encoding="utf-8"?>
<ds:datastoreItem xmlns:ds="http://schemas.openxmlformats.org/officeDocument/2006/customXml" ds:itemID="{70D899A2-564C-448F-B8B5-6DA5F32E07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Model oferta econ</vt:lpstr>
      <vt:lpstr>'Model oferta econ'!Área_de_impresión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Alexandre Perez Perez</dc:creator>
  <cp:keywords/>
  <dc:description/>
  <cp:lastModifiedBy>Laia  Simó Perdigó</cp:lastModifiedBy>
  <cp:revision/>
  <cp:lastPrinted>2025-05-23T11:39:06Z</cp:lastPrinted>
  <dcterms:created xsi:type="dcterms:W3CDTF">2015-06-05T18:19:34Z</dcterms:created>
  <dcterms:modified xsi:type="dcterms:W3CDTF">2025-05-23T11:42:51Z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0x0101003A4A403581C748468D6A57D42FE4C98F</vt:lpwstr>
  </property>
  <property fmtid="{D5CDD505-2E9C-101B-9397-08002B2CF9AE}" pid="3" name="MediaServiceImageTags">
    <vt:lpwstr/>
  </property>
</Properties>
</file>